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Structure="1"/>
  <bookViews>
    <workbookView xWindow="-15" yWindow="870" windowWidth="15420" windowHeight="781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_FilterDatabase" localSheetId="0" hidden="1">Sheet1!$A$20:$H$20</definedName>
    <definedName name="HTML_CodePage" hidden="1">1252</definedName>
    <definedName name="HTML_Control" hidden="1">{"'Sheet1'!$A$1:$K$37"}</definedName>
    <definedName name="HTML_Description" hidden="1">""</definedName>
    <definedName name="HTML_Email" hidden="1">"gypsywind@aol.com"</definedName>
    <definedName name="HTML_Header" hidden="1">"Summer Series 4: 8-3-99"</definedName>
    <definedName name="HTML_LastUpdate" hidden="1">"8/9/99"</definedName>
    <definedName name="HTML_LineAfter" hidden="1">FALSE</definedName>
    <definedName name="HTML_LineBefore" hidden="1">FALSE</definedName>
    <definedName name="HTML_Name" hidden="1">"Don Reynolds"</definedName>
    <definedName name="HTML_OBDlg2" hidden="1">TRUE</definedName>
    <definedName name="HTML_OBDlg4" hidden="1">TRUE</definedName>
    <definedName name="HTML_OS" hidden="1">0</definedName>
    <definedName name="HTML_PathFile" hidden="1">"C:\WINDOWS\SETAUKET YACHT CLUB\8399.htm"</definedName>
    <definedName name="HTML_Title" hidden="1">"Setauket Yacht Club"</definedName>
    <definedName name="_xlnm.Print_Area" localSheetId="0">Sheet1!$A$2:$I$29</definedName>
  </definedNames>
  <calcPr calcId="125725"/>
</workbook>
</file>

<file path=xl/calcChain.xml><?xml version="1.0" encoding="utf-8"?>
<calcChain xmlns="http://schemas.openxmlformats.org/spreadsheetml/2006/main">
  <c r="G26" i="1"/>
  <c r="G25"/>
  <c r="G16"/>
  <c r="G17"/>
  <c r="G22"/>
  <c r="G21"/>
  <c r="G14"/>
  <c r="E23"/>
  <c r="G23"/>
  <c r="D23"/>
  <c r="E24"/>
  <c r="E27"/>
  <c r="G24"/>
  <c r="D27"/>
  <c r="D24"/>
  <c r="H24"/>
  <c r="D14"/>
  <c r="H14"/>
  <c r="E14"/>
  <c r="E15"/>
  <c r="G15"/>
  <c r="D15"/>
  <c r="E17"/>
  <c r="E16"/>
  <c r="E31"/>
  <c r="E25"/>
  <c r="E30"/>
  <c r="E33"/>
  <c r="E22"/>
  <c r="E21"/>
  <c r="E28"/>
  <c r="E32"/>
  <c r="E26"/>
  <c r="E29"/>
  <c r="E7"/>
  <c r="D26"/>
  <c r="D29"/>
  <c r="D28"/>
  <c r="D33"/>
  <c r="D17"/>
  <c r="H17" s="1"/>
  <c r="D16"/>
  <c r="H16" s="1"/>
  <c r="D25"/>
  <c r="D31"/>
  <c r="D30"/>
  <c r="D22"/>
  <c r="H22"/>
  <c r="D21"/>
  <c r="H21"/>
  <c r="D32"/>
  <c r="H15"/>
  <c r="H23"/>
  <c r="H25" l="1"/>
  <c r="H26"/>
</calcChain>
</file>

<file path=xl/sharedStrings.xml><?xml version="1.0" encoding="utf-8"?>
<sst xmlns="http://schemas.openxmlformats.org/spreadsheetml/2006/main" count="102" uniqueCount="59">
  <si>
    <t>Race No.</t>
  </si>
  <si>
    <r>
      <t>Committee Boat</t>
    </r>
    <r>
      <rPr>
        <b/>
        <sz val="9"/>
        <rFont val="Arial"/>
        <family val="2"/>
      </rPr>
      <t xml:space="preserve">                                       </t>
    </r>
  </si>
  <si>
    <t>Date</t>
  </si>
  <si>
    <t>Course</t>
  </si>
  <si>
    <t>Distance</t>
  </si>
  <si>
    <t xml:space="preserve">Skipper                                                     </t>
  </si>
  <si>
    <t xml:space="preserve">First  Gun   </t>
  </si>
  <si>
    <t>Division A Start</t>
  </si>
  <si>
    <t>Division B Start</t>
  </si>
  <si>
    <t xml:space="preserve">Yacht                                           </t>
  </si>
  <si>
    <t>Sail No.</t>
  </si>
  <si>
    <t>H'cap</t>
  </si>
  <si>
    <t>Start time</t>
  </si>
  <si>
    <t>Finish</t>
  </si>
  <si>
    <t>Elapsed</t>
  </si>
  <si>
    <t>Corrected</t>
  </si>
  <si>
    <t>Place</t>
  </si>
  <si>
    <t>Division A Spinnaker</t>
  </si>
  <si>
    <t>Division B Non-Spinnaker</t>
  </si>
  <si>
    <t>Harmony</t>
  </si>
  <si>
    <t>Harvest Moon</t>
  </si>
  <si>
    <t>Mar-el</t>
  </si>
  <si>
    <t xml:space="preserve"> </t>
  </si>
  <si>
    <t>Zydeco</t>
  </si>
  <si>
    <t>h38</t>
  </si>
  <si>
    <t>Induna</t>
  </si>
  <si>
    <t>Sirenetta</t>
  </si>
  <si>
    <t>DNS</t>
  </si>
  <si>
    <t>Obsession</t>
  </si>
  <si>
    <t>3324</t>
  </si>
  <si>
    <t xml:space="preserve">  </t>
  </si>
  <si>
    <t>1st</t>
  </si>
  <si>
    <t>Ledia II</t>
  </si>
  <si>
    <t>USA 34</t>
  </si>
  <si>
    <t>Jiminy Cricket Too</t>
  </si>
  <si>
    <t>2nd</t>
  </si>
  <si>
    <t>3rd</t>
  </si>
  <si>
    <t>4th</t>
  </si>
  <si>
    <t>Cyrene</t>
  </si>
  <si>
    <t>Surprise</t>
  </si>
  <si>
    <t>453</t>
  </si>
  <si>
    <t>Ark</t>
  </si>
  <si>
    <t>25</t>
  </si>
  <si>
    <t>931</t>
  </si>
  <si>
    <t>Calypso</t>
  </si>
  <si>
    <t>359</t>
  </si>
  <si>
    <t>Solar Wind</t>
  </si>
  <si>
    <t>Imagine</t>
  </si>
  <si>
    <t>Summer</t>
  </si>
  <si>
    <t>Spiritus</t>
  </si>
  <si>
    <t>nm</t>
  </si>
  <si>
    <t xml:space="preserve">Note to Racers:  I checked the course length on my GPS with the new Q and X positions.  Race length is based on  </t>
  </si>
  <si>
    <t>these new positions, not the racing instructions.   Ralph</t>
  </si>
  <si>
    <t>A3</t>
  </si>
  <si>
    <t>Topaz</t>
  </si>
  <si>
    <t xml:space="preserve">    DNS</t>
  </si>
  <si>
    <t>5th</t>
  </si>
  <si>
    <t>6th</t>
  </si>
  <si>
    <t>Doherty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</si>
</sst>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[$-409]h:mm\ AM/PM;@"/>
  </numFmts>
  <fonts count="18">
    <font>
      <sz val="10"/>
      <name val="Arial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5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6" fontId="0" fillId="0" borderId="0" xfId="0" applyNumberFormat="1" applyAlignment="1">
      <alignment horizontal="center"/>
    </xf>
    <xf numFmtId="46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46" fontId="2" fillId="0" borderId="0" xfId="0" applyNumberFormat="1" applyFont="1" applyAlignment="1">
      <alignment horizontal="center"/>
    </xf>
    <xf numFmtId="46" fontId="3" fillId="0" borderId="0" xfId="0" applyNumberFormat="1" applyFont="1" applyAlignment="1">
      <alignment horizontal="center"/>
    </xf>
    <xf numFmtId="46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/>
    <xf numFmtId="46" fontId="5" fillId="0" borderId="0" xfId="0" applyNumberFormat="1" applyFont="1" applyAlignment="1">
      <alignment horizontal="center"/>
    </xf>
    <xf numFmtId="46" fontId="3" fillId="0" borderId="0" xfId="0" applyNumberFormat="1" applyFont="1"/>
    <xf numFmtId="46" fontId="6" fillId="0" borderId="0" xfId="0" applyNumberFormat="1" applyFont="1" applyAlignment="1">
      <alignment horizontal="center"/>
    </xf>
    <xf numFmtId="46" fontId="6" fillId="0" borderId="0" xfId="0" applyNumberFormat="1" applyFont="1" applyAlignment="1">
      <alignment horizontal="right"/>
    </xf>
    <xf numFmtId="46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center"/>
    </xf>
    <xf numFmtId="46" fontId="7" fillId="0" borderId="0" xfId="0" applyNumberFormat="1" applyFont="1" applyAlignment="1">
      <alignment horizontal="center"/>
    </xf>
    <xf numFmtId="46" fontId="7" fillId="0" borderId="0" xfId="0" applyNumberFormat="1" applyFont="1"/>
    <xf numFmtId="0" fontId="8" fillId="0" borderId="0" xfId="0" applyFont="1"/>
    <xf numFmtId="46" fontId="5" fillId="0" borderId="0" xfId="0" applyNumberFormat="1" applyFont="1" applyAlignment="1">
      <alignment horizontal="left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49" fontId="10" fillId="0" borderId="0" xfId="0" applyNumberFormat="1" applyFont="1" applyAlignment="1"/>
    <xf numFmtId="0" fontId="10" fillId="0" borderId="0" xfId="0" applyFont="1" applyAlignment="1"/>
    <xf numFmtId="47" fontId="10" fillId="0" borderId="0" xfId="0" applyNumberFormat="1" applyFont="1" applyAlignment="1"/>
    <xf numFmtId="46" fontId="12" fillId="0" borderId="0" xfId="0" applyNumberFormat="1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/>
    <xf numFmtId="0" fontId="16" fillId="0" borderId="0" xfId="0" applyFont="1"/>
    <xf numFmtId="0" fontId="15" fillId="0" borderId="0" xfId="0" applyFont="1" applyAlignment="1" applyProtection="1">
      <alignment horizontal="center"/>
      <protection locked="0"/>
    </xf>
    <xf numFmtId="46" fontId="16" fillId="0" borderId="0" xfId="0" applyNumberFormat="1" applyFont="1" applyAlignment="1">
      <alignment horizontal="center"/>
    </xf>
    <xf numFmtId="165" fontId="0" fillId="0" borderId="0" xfId="0" applyNumberFormat="1"/>
    <xf numFmtId="21" fontId="10" fillId="0" borderId="0" xfId="0" applyNumberFormat="1" applyFont="1" applyAlignment="1" applyProtection="1">
      <alignment horizontal="center"/>
      <protection locked="0"/>
    </xf>
    <xf numFmtId="46" fontId="10" fillId="0" borderId="0" xfId="0" applyNumberFormat="1" applyFont="1" applyFill="1" applyAlignment="1">
      <alignment horizontal="center"/>
    </xf>
    <xf numFmtId="0" fontId="1" fillId="0" borderId="0" xfId="0" applyFont="1" applyFill="1"/>
    <xf numFmtId="49" fontId="10" fillId="0" borderId="0" xfId="0" applyNumberFormat="1" applyFont="1" applyFill="1" applyAlignment="1">
      <alignment horizontal="center"/>
    </xf>
    <xf numFmtId="47" fontId="10" fillId="0" borderId="0" xfId="0" applyNumberFormat="1" applyFont="1" applyFill="1" applyAlignment="1"/>
    <xf numFmtId="21" fontId="10" fillId="0" borderId="0" xfId="0" applyNumberFormat="1" applyFont="1" applyFill="1" applyAlignment="1" applyProtection="1">
      <alignment horizontal="center"/>
      <protection locked="0"/>
    </xf>
    <xf numFmtId="46" fontId="0" fillId="0" borderId="0" xfId="0" applyNumberFormat="1" applyFill="1" applyAlignment="1">
      <alignment horizontal="center"/>
    </xf>
    <xf numFmtId="46" fontId="1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6" fontId="0" fillId="0" borderId="0" xfId="0" applyNumberFormat="1" applyFill="1"/>
    <xf numFmtId="0" fontId="0" fillId="0" borderId="0" xfId="0" applyFill="1"/>
    <xf numFmtId="0" fontId="10" fillId="0" borderId="0" xfId="0" applyFont="1" applyFill="1" applyAlignment="1"/>
    <xf numFmtId="0" fontId="13" fillId="0" borderId="0" xfId="0" applyFont="1" applyFill="1" applyAlignment="1" applyProtection="1">
      <alignment horizontal="center"/>
      <protection locked="0"/>
    </xf>
    <xf numFmtId="165" fontId="0" fillId="0" borderId="0" xfId="0" applyNumberFormat="1" applyFill="1"/>
    <xf numFmtId="0" fontId="8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/>
    <xf numFmtId="47" fontId="5" fillId="0" borderId="0" xfId="0" applyNumberFormat="1" applyFont="1" applyFill="1" applyAlignment="1"/>
    <xf numFmtId="0" fontId="0" fillId="0" borderId="0" xfId="0" applyAlignment="1">
      <alignment horizontal="center"/>
    </xf>
    <xf numFmtId="0" fontId="17" fillId="0" borderId="0" xfId="0" applyFont="1"/>
    <xf numFmtId="46" fontId="5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80"/>
  <sheetViews>
    <sheetView tabSelected="1" topLeftCell="A7" workbookViewId="0">
      <selection activeCell="I8" sqref="I8"/>
    </sheetView>
  </sheetViews>
  <sheetFormatPr defaultRowHeight="12.75"/>
  <cols>
    <col min="1" max="1" width="20" customWidth="1"/>
    <col min="4" max="4" width="8.85546875" customWidth="1"/>
    <col min="5" max="5" width="13.7109375" style="1" customWidth="1"/>
    <col min="6" max="6" width="9.28515625" style="1" customWidth="1"/>
    <col min="7" max="7" width="10" style="1" customWidth="1"/>
    <col min="8" max="8" width="9.28515625" style="2" customWidth="1"/>
    <col min="9" max="9" width="9.28515625" customWidth="1"/>
    <col min="11" max="11" width="12.28515625" bestFit="1" customWidth="1"/>
    <col min="12" max="12" width="11" customWidth="1"/>
    <col min="13" max="13" width="10.140625" customWidth="1"/>
  </cols>
  <sheetData>
    <row r="2" spans="1:13" s="33" customFormat="1" ht="18">
      <c r="A2" s="60" t="s">
        <v>48</v>
      </c>
      <c r="B2" s="60"/>
      <c r="C2" s="60"/>
      <c r="D2" s="60"/>
      <c r="E2" s="60"/>
      <c r="F2" s="60"/>
      <c r="G2" s="60"/>
      <c r="H2" s="60"/>
      <c r="I2" s="60"/>
    </row>
    <row r="3" spans="1:13" s="33" customFormat="1" ht="18">
      <c r="B3" s="34" t="s">
        <v>0</v>
      </c>
      <c r="D3" s="34">
        <v>5</v>
      </c>
      <c r="E3" s="35"/>
      <c r="F3" s="35"/>
      <c r="G3" s="61">
        <v>40386</v>
      </c>
      <c r="H3" s="61"/>
    </row>
    <row r="4" spans="1:13" ht="15">
      <c r="A4" s="58" t="s">
        <v>51</v>
      </c>
      <c r="B4" s="58"/>
    </row>
    <row r="5" spans="1:13" ht="15">
      <c r="A5" s="58"/>
      <c r="B5" s="58" t="s">
        <v>52</v>
      </c>
    </row>
    <row r="7" spans="1:13">
      <c r="A7" s="3" t="s">
        <v>1</v>
      </c>
      <c r="B7" s="18" t="s">
        <v>49</v>
      </c>
      <c r="C7" s="3"/>
      <c r="D7" s="4" t="s">
        <v>2</v>
      </c>
      <c r="E7" s="5">
        <f>G3</f>
        <v>40386</v>
      </c>
      <c r="F7" s="6" t="s">
        <v>3</v>
      </c>
      <c r="G7" s="8" t="s">
        <v>53</v>
      </c>
      <c r="H7" s="6" t="s">
        <v>4</v>
      </c>
      <c r="I7" s="9">
        <v>4.9000000000000004</v>
      </c>
      <c r="J7" t="s">
        <v>50</v>
      </c>
    </row>
    <row r="8" spans="1:13">
      <c r="A8" s="10"/>
      <c r="B8" s="11"/>
      <c r="C8" s="11"/>
      <c r="D8" s="11"/>
      <c r="E8" s="12"/>
      <c r="F8" s="23"/>
      <c r="H8" s="13"/>
      <c r="I8" s="11"/>
    </row>
    <row r="9" spans="1:13">
      <c r="A9" s="3" t="s">
        <v>5</v>
      </c>
      <c r="B9" s="6" t="s">
        <v>6</v>
      </c>
      <c r="C9" s="37">
        <v>0.79166666666666663</v>
      </c>
      <c r="D9" s="7"/>
      <c r="E9" s="6" t="s">
        <v>7</v>
      </c>
      <c r="F9" s="38">
        <v>0.79513888888888884</v>
      </c>
      <c r="G9" s="15"/>
      <c r="H9" s="16" t="s">
        <v>8</v>
      </c>
      <c r="I9" s="38">
        <v>0.7993055555555556</v>
      </c>
    </row>
    <row r="10" spans="1:13">
      <c r="A10" s="10" t="s">
        <v>58</v>
      </c>
      <c r="B10" s="11"/>
      <c r="C10" s="11"/>
      <c r="D10" s="11"/>
      <c r="E10" s="14"/>
      <c r="F10" s="7"/>
      <c r="G10" s="12"/>
      <c r="H10" s="13"/>
      <c r="I10" s="11"/>
    </row>
    <row r="11" spans="1:13">
      <c r="A11" s="17"/>
      <c r="B11" s="14"/>
      <c r="C11" s="7"/>
      <c r="D11" s="11"/>
      <c r="E11" s="12"/>
      <c r="F11" s="7"/>
      <c r="G11" s="12"/>
      <c r="H11" s="12"/>
      <c r="I11" s="7"/>
    </row>
    <row r="12" spans="1:13">
      <c r="A12" s="24" t="s">
        <v>17</v>
      </c>
      <c r="B12" s="12"/>
      <c r="C12" s="7"/>
      <c r="D12" s="11"/>
      <c r="E12" s="12"/>
      <c r="F12" s="12"/>
      <c r="G12" s="12"/>
      <c r="H12" s="13"/>
      <c r="I12" s="11"/>
    </row>
    <row r="13" spans="1:13" s="18" customFormat="1">
      <c r="A13" s="25" t="s">
        <v>9</v>
      </c>
      <c r="B13" s="25" t="s">
        <v>10</v>
      </c>
      <c r="C13" s="26" t="s">
        <v>11</v>
      </c>
      <c r="D13" s="26" t="s">
        <v>11</v>
      </c>
      <c r="E13" s="20" t="s">
        <v>12</v>
      </c>
      <c r="F13" s="20" t="s">
        <v>13</v>
      </c>
      <c r="G13" s="20" t="s">
        <v>14</v>
      </c>
      <c r="H13" s="21" t="s">
        <v>15</v>
      </c>
      <c r="I13" s="19" t="s">
        <v>16</v>
      </c>
    </row>
    <row r="14" spans="1:13">
      <c r="A14" s="18" t="s">
        <v>20</v>
      </c>
      <c r="B14" s="27" t="s">
        <v>42</v>
      </c>
      <c r="C14" s="28">
        <v>129</v>
      </c>
      <c r="D14" s="29">
        <f>TIME(0,0,$C14)</f>
        <v>1.4930555555555556E-3</v>
      </c>
      <c r="E14" s="37">
        <f>$F$9</f>
        <v>0.79513888888888884</v>
      </c>
      <c r="F14" s="1">
        <v>0.84434027777777787</v>
      </c>
      <c r="G14" s="1">
        <f>SUM(F14)-E14</f>
        <v>4.9201388888889031E-2</v>
      </c>
      <c r="H14" s="30">
        <f>IF(NOT(ISBLANK($F14)),($G14 - ($I$7 * $D14))," ")</f>
        <v>4.1885416666666807E-2</v>
      </c>
      <c r="I14" s="4" t="s">
        <v>31</v>
      </c>
      <c r="J14" s="32" t="s">
        <v>22</v>
      </c>
      <c r="K14" s="32" t="s">
        <v>22</v>
      </c>
      <c r="L14" s="32" t="s">
        <v>22</v>
      </c>
      <c r="M14" s="36" t="s">
        <v>22</v>
      </c>
    </row>
    <row r="15" spans="1:13">
      <c r="A15" s="18" t="s">
        <v>46</v>
      </c>
      <c r="B15" s="27" t="s">
        <v>45</v>
      </c>
      <c r="C15" s="28">
        <v>114</v>
      </c>
      <c r="D15" s="29">
        <f>TIME(0,0,$C15)</f>
        <v>1.3194444444444443E-3</v>
      </c>
      <c r="E15" s="37">
        <f>$F$9</f>
        <v>0.79513888888888884</v>
      </c>
      <c r="F15" s="59">
        <v>0.84386574074074072</v>
      </c>
      <c r="G15" s="1">
        <f>SUM(F15)-E15</f>
        <v>4.8726851851851882E-2</v>
      </c>
      <c r="H15" s="30">
        <f>IF(NOT(ISBLANK($F15)),($G15 - ($I$7 * $D15))," ")</f>
        <v>4.2261574074074104E-2</v>
      </c>
      <c r="I15" s="4" t="s">
        <v>35</v>
      </c>
      <c r="J15" s="31" t="s">
        <v>22</v>
      </c>
      <c r="K15" s="31" t="s">
        <v>22</v>
      </c>
      <c r="L15" s="31" t="s">
        <v>22</v>
      </c>
      <c r="M15" s="36" t="s">
        <v>22</v>
      </c>
    </row>
    <row r="16" spans="1:13">
      <c r="A16" s="18" t="s">
        <v>28</v>
      </c>
      <c r="B16" s="27" t="s">
        <v>29</v>
      </c>
      <c r="C16" s="28">
        <v>174</v>
      </c>
      <c r="D16" s="29">
        <f>TIME(0,0,$C16)</f>
        <v>2.0138888888888888E-3</v>
      </c>
      <c r="E16" s="37">
        <f>$F$9</f>
        <v>0.79513888888888884</v>
      </c>
      <c r="F16" s="1">
        <v>0.85130787037037037</v>
      </c>
      <c r="G16" s="1">
        <f>SUM(F16)-E16</f>
        <v>5.6168981481481528E-2</v>
      </c>
      <c r="H16" s="30">
        <f>IF(NOT(ISBLANK($F16)),($G16 - ($I$7 * $D16))," ")</f>
        <v>4.6300925925925975E-2</v>
      </c>
      <c r="I16" s="4" t="s">
        <v>36</v>
      </c>
      <c r="J16" s="31"/>
      <c r="K16" s="31"/>
      <c r="L16" s="31"/>
      <c r="M16" s="36"/>
    </row>
    <row r="17" spans="1:13">
      <c r="A17" s="18" t="s">
        <v>32</v>
      </c>
      <c r="B17" s="27" t="s">
        <v>33</v>
      </c>
      <c r="C17" s="28">
        <v>120</v>
      </c>
      <c r="D17" s="29">
        <f>TIME(0,0,$C17)</f>
        <v>1.3888888888888889E-3</v>
      </c>
      <c r="E17" s="37">
        <f>$F$9</f>
        <v>0.79513888888888884</v>
      </c>
      <c r="F17" s="1">
        <v>0.85723379629629637</v>
      </c>
      <c r="G17" s="1">
        <f>SUM(F17)-E17</f>
        <v>6.2094907407407529E-2</v>
      </c>
      <c r="H17" s="30">
        <f>IF(NOT(ISBLANK($F17)),($G17 - ($I$7 * $D17))," ")</f>
        <v>5.5289351851851971E-2</v>
      </c>
      <c r="I17" s="4" t="s">
        <v>37</v>
      </c>
      <c r="J17" s="31"/>
      <c r="K17" s="31"/>
      <c r="L17" s="31"/>
      <c r="M17" s="36"/>
    </row>
    <row r="18" spans="1:13">
      <c r="A18" s="18"/>
      <c r="B18" s="27"/>
      <c r="C18" s="28"/>
      <c r="D18" s="29"/>
      <c r="E18" s="37"/>
      <c r="F18" s="38"/>
      <c r="H18" s="30"/>
      <c r="I18" s="4"/>
      <c r="J18" s="31"/>
      <c r="K18" s="31"/>
      <c r="L18" s="31"/>
      <c r="M18" s="36"/>
    </row>
    <row r="19" spans="1:13">
      <c r="A19" s="24" t="s">
        <v>18</v>
      </c>
      <c r="B19" s="27"/>
      <c r="C19" s="28"/>
      <c r="D19" s="29"/>
      <c r="E19" s="37"/>
      <c r="F19" s="38"/>
      <c r="H19" s="30"/>
      <c r="I19" s="4"/>
      <c r="J19" s="31"/>
      <c r="K19" s="31"/>
      <c r="L19" s="31"/>
      <c r="M19" s="36"/>
    </row>
    <row r="20" spans="1:13">
      <c r="A20" s="25" t="s">
        <v>9</v>
      </c>
      <c r="B20" s="25" t="s">
        <v>10</v>
      </c>
      <c r="C20" s="26" t="s">
        <v>11</v>
      </c>
      <c r="D20" s="26" t="s">
        <v>11</v>
      </c>
      <c r="E20" s="20" t="s">
        <v>12</v>
      </c>
      <c r="F20" s="20" t="s">
        <v>13</v>
      </c>
      <c r="G20" s="20" t="s">
        <v>14</v>
      </c>
      <c r="H20" s="21" t="s">
        <v>15</v>
      </c>
      <c r="I20" s="19" t="s">
        <v>16</v>
      </c>
    </row>
    <row r="21" spans="1:13" s="47" customFormat="1">
      <c r="A21" s="39" t="s">
        <v>26</v>
      </c>
      <c r="B21" s="40">
        <v>247</v>
      </c>
      <c r="C21" s="48">
        <v>135</v>
      </c>
      <c r="D21" s="41">
        <f t="shared" ref="D21:D33" si="0">TIME(0,0,$C21)</f>
        <v>1.5624999999999999E-3</v>
      </c>
      <c r="E21" s="42">
        <f t="shared" ref="E21:E33" si="1">$I$9</f>
        <v>0.7993055555555556</v>
      </c>
      <c r="F21" s="38">
        <v>0.8485300925925926</v>
      </c>
      <c r="G21" s="43">
        <f t="shared" ref="G21:G26" si="2">SUM(F21)-E21</f>
        <v>4.9224537037036997E-2</v>
      </c>
      <c r="H21" s="44">
        <f t="shared" ref="H21:H26" si="3">IF(NOT(ISBLANK($F21)),($G21 - ($I$7 * $D21))," ")</f>
        <v>4.1568287037036994E-2</v>
      </c>
      <c r="I21" s="45" t="s">
        <v>31</v>
      </c>
      <c r="J21" s="46" t="s">
        <v>22</v>
      </c>
      <c r="K21" s="45"/>
    </row>
    <row r="22" spans="1:13" s="47" customFormat="1">
      <c r="A22" s="39" t="s">
        <v>21</v>
      </c>
      <c r="B22" s="40"/>
      <c r="C22" s="48">
        <v>129</v>
      </c>
      <c r="D22" s="41">
        <f t="shared" si="0"/>
        <v>1.4930555555555556E-3</v>
      </c>
      <c r="E22" s="42">
        <f t="shared" si="1"/>
        <v>0.7993055555555556</v>
      </c>
      <c r="F22" s="38">
        <v>0.85030092592592599</v>
      </c>
      <c r="G22" s="43">
        <f t="shared" si="2"/>
        <v>5.0995370370370385E-2</v>
      </c>
      <c r="H22" s="44">
        <f t="shared" si="3"/>
        <v>4.3679398148148162E-2</v>
      </c>
      <c r="I22" s="45" t="s">
        <v>35</v>
      </c>
      <c r="J22" s="49" t="s">
        <v>22</v>
      </c>
      <c r="L22" s="49" t="s">
        <v>22</v>
      </c>
      <c r="M22" s="50" t="s">
        <v>22</v>
      </c>
    </row>
    <row r="23" spans="1:13" s="47" customFormat="1">
      <c r="A23" s="22" t="s">
        <v>54</v>
      </c>
      <c r="B23" s="40">
        <v>59671</v>
      </c>
      <c r="C23" s="48">
        <v>144</v>
      </c>
      <c r="D23" s="41">
        <f t="shared" si="0"/>
        <v>1.6666666666666668E-3</v>
      </c>
      <c r="E23" s="42">
        <f t="shared" si="1"/>
        <v>0.7993055555555556</v>
      </c>
      <c r="F23" s="38">
        <v>0.85267361111111117</v>
      </c>
      <c r="G23" s="43">
        <f t="shared" si="2"/>
        <v>5.3368055555555571E-2</v>
      </c>
      <c r="H23" s="44">
        <f t="shared" si="3"/>
        <v>4.5201388888888902E-2</v>
      </c>
      <c r="I23" s="45" t="s">
        <v>36</v>
      </c>
      <c r="J23" s="49" t="s">
        <v>22</v>
      </c>
      <c r="L23" s="49" t="s">
        <v>22</v>
      </c>
      <c r="M23" s="50" t="s">
        <v>22</v>
      </c>
    </row>
    <row r="24" spans="1:13" s="47" customFormat="1">
      <c r="A24" s="22" t="s">
        <v>47</v>
      </c>
      <c r="B24" s="57">
        <v>220</v>
      </c>
      <c r="C24" s="48">
        <v>182</v>
      </c>
      <c r="D24" s="41">
        <f t="shared" si="0"/>
        <v>2.1064814814814813E-3</v>
      </c>
      <c r="E24" s="42">
        <f t="shared" si="1"/>
        <v>0.7993055555555556</v>
      </c>
      <c r="F24" s="38">
        <v>0.85613425925925923</v>
      </c>
      <c r="G24" s="43">
        <f t="shared" si="2"/>
        <v>5.6828703703703631E-2</v>
      </c>
      <c r="H24" s="44">
        <f t="shared" si="3"/>
        <v>4.6506944444444372E-2</v>
      </c>
      <c r="I24" s="45" t="s">
        <v>37</v>
      </c>
      <c r="K24" s="45" t="s">
        <v>22</v>
      </c>
    </row>
    <row r="25" spans="1:13" s="47" customFormat="1">
      <c r="A25" s="39" t="s">
        <v>19</v>
      </c>
      <c r="B25" s="40">
        <v>50257</v>
      </c>
      <c r="C25" s="48">
        <v>147</v>
      </c>
      <c r="D25" s="41">
        <f t="shared" si="0"/>
        <v>1.7013888888888892E-3</v>
      </c>
      <c r="E25" s="42">
        <f t="shared" si="1"/>
        <v>0.7993055555555556</v>
      </c>
      <c r="F25" s="38">
        <v>0.85439814814814818</v>
      </c>
      <c r="G25" s="43">
        <f t="shared" si="2"/>
        <v>5.5092592592592582E-2</v>
      </c>
      <c r="H25" s="44">
        <f t="shared" si="3"/>
        <v>4.6755787037037026E-2</v>
      </c>
      <c r="I25" s="45" t="s">
        <v>56</v>
      </c>
      <c r="J25" s="52" t="s">
        <v>22</v>
      </c>
      <c r="L25" s="52" t="s">
        <v>22</v>
      </c>
      <c r="M25" s="50" t="s">
        <v>22</v>
      </c>
    </row>
    <row r="26" spans="1:13" s="47" customFormat="1">
      <c r="A26" s="39" t="s">
        <v>44</v>
      </c>
      <c r="B26" s="54">
        <v>603</v>
      </c>
      <c r="C26" s="55">
        <v>171</v>
      </c>
      <c r="D26" s="56">
        <f t="shared" si="0"/>
        <v>1.9791666666666668E-3</v>
      </c>
      <c r="E26" s="42">
        <f t="shared" si="1"/>
        <v>0.7993055555555556</v>
      </c>
      <c r="F26" s="38">
        <v>0.87761574074074078</v>
      </c>
      <c r="G26" s="43">
        <f t="shared" si="2"/>
        <v>7.8310185185185177E-2</v>
      </c>
      <c r="H26" s="44">
        <f t="shared" si="3"/>
        <v>6.861226851851851E-2</v>
      </c>
      <c r="I26" s="45" t="s">
        <v>57</v>
      </c>
      <c r="J26" s="53" t="s">
        <v>30</v>
      </c>
      <c r="L26" s="53" t="s">
        <v>30</v>
      </c>
      <c r="M26" s="50" t="s">
        <v>22</v>
      </c>
    </row>
    <row r="27" spans="1:13" s="47" customFormat="1">
      <c r="A27" s="22" t="s">
        <v>49</v>
      </c>
      <c r="B27" s="40">
        <v>72</v>
      </c>
      <c r="C27" s="48">
        <v>159</v>
      </c>
      <c r="D27" s="41">
        <f t="shared" si="0"/>
        <v>1.8402777777777777E-3</v>
      </c>
      <c r="E27" s="42">
        <f t="shared" si="1"/>
        <v>0.7993055555555556</v>
      </c>
      <c r="F27" s="38" t="s">
        <v>27</v>
      </c>
      <c r="G27" s="43"/>
      <c r="H27" s="44"/>
      <c r="I27" s="45"/>
      <c r="J27" s="53"/>
      <c r="L27" s="53"/>
      <c r="M27" s="50"/>
    </row>
    <row r="28" spans="1:13" s="47" customFormat="1">
      <c r="A28" s="39" t="s">
        <v>39</v>
      </c>
      <c r="B28" s="40" t="s">
        <v>40</v>
      </c>
      <c r="C28" s="48">
        <v>165</v>
      </c>
      <c r="D28" s="41">
        <f t="shared" si="0"/>
        <v>1.9097222222222222E-3</v>
      </c>
      <c r="E28" s="42">
        <f t="shared" si="1"/>
        <v>0.7993055555555556</v>
      </c>
      <c r="F28" s="38" t="s">
        <v>27</v>
      </c>
      <c r="G28" s="43"/>
      <c r="H28" s="44"/>
      <c r="I28" s="45"/>
      <c r="J28" s="52" t="s">
        <v>22</v>
      </c>
      <c r="L28" s="52"/>
      <c r="M28" s="50" t="s">
        <v>22</v>
      </c>
    </row>
    <row r="29" spans="1:13" s="47" customFormat="1">
      <c r="A29" s="51" t="s">
        <v>41</v>
      </c>
      <c r="B29" s="40" t="s">
        <v>42</v>
      </c>
      <c r="C29" s="48">
        <v>150</v>
      </c>
      <c r="D29" s="41">
        <f t="shared" si="0"/>
        <v>1.736111111111111E-3</v>
      </c>
      <c r="E29" s="42">
        <f t="shared" si="1"/>
        <v>0.7993055555555556</v>
      </c>
      <c r="F29" s="47" t="s">
        <v>55</v>
      </c>
      <c r="G29" s="43"/>
      <c r="H29" s="44"/>
      <c r="I29" s="45"/>
      <c r="K29" s="45"/>
    </row>
    <row r="30" spans="1:13" s="47" customFormat="1">
      <c r="A30" s="39" t="s">
        <v>25</v>
      </c>
      <c r="B30" s="40">
        <v>52270</v>
      </c>
      <c r="C30" s="48">
        <v>90</v>
      </c>
      <c r="D30" s="41">
        <f t="shared" si="0"/>
        <v>1.0416666666666667E-3</v>
      </c>
      <c r="E30" s="42">
        <f t="shared" si="1"/>
        <v>0.7993055555555556</v>
      </c>
      <c r="F30" s="38" t="s">
        <v>27</v>
      </c>
      <c r="G30" s="43"/>
      <c r="H30" s="44"/>
    </row>
    <row r="31" spans="1:13">
      <c r="A31" s="51" t="s">
        <v>38</v>
      </c>
      <c r="B31" s="40" t="s">
        <v>43</v>
      </c>
      <c r="C31" s="48">
        <v>192</v>
      </c>
      <c r="D31" s="41">
        <f t="shared" si="0"/>
        <v>2.2222222222222222E-3</v>
      </c>
      <c r="E31" s="42">
        <f t="shared" si="1"/>
        <v>0.7993055555555556</v>
      </c>
      <c r="F31" s="38" t="s">
        <v>27</v>
      </c>
      <c r="G31" s="43"/>
      <c r="H31" s="44"/>
    </row>
    <row r="32" spans="1:13">
      <c r="A32" s="39" t="s">
        <v>23</v>
      </c>
      <c r="B32" s="40" t="s">
        <v>24</v>
      </c>
      <c r="C32" s="48">
        <v>129</v>
      </c>
      <c r="D32" s="41">
        <f t="shared" si="0"/>
        <v>1.4930555555555556E-3</v>
      </c>
      <c r="E32" s="42">
        <f t="shared" si="1"/>
        <v>0.7993055555555556</v>
      </c>
      <c r="F32" s="38" t="s">
        <v>27</v>
      </c>
      <c r="G32" s="43"/>
      <c r="H32" s="44"/>
    </row>
    <row r="33" spans="1:8">
      <c r="A33" s="51" t="s">
        <v>34</v>
      </c>
      <c r="B33" s="54">
        <v>115</v>
      </c>
      <c r="C33" s="48">
        <v>195</v>
      </c>
      <c r="D33" s="41">
        <f t="shared" si="0"/>
        <v>2.2569444444444447E-3</v>
      </c>
      <c r="E33" s="42">
        <f t="shared" si="1"/>
        <v>0.7993055555555556</v>
      </c>
      <c r="F33" s="38" t="s">
        <v>27</v>
      </c>
      <c r="G33" s="43"/>
      <c r="H33" s="44"/>
    </row>
    <row r="34" spans="1:8">
      <c r="A34" s="22"/>
      <c r="F34" s="12"/>
      <c r="G34" s="43"/>
      <c r="H34" s="44"/>
    </row>
    <row r="35" spans="1:8">
      <c r="A35" s="22"/>
    </row>
    <row r="36" spans="1:8">
      <c r="A36" s="22"/>
    </row>
    <row r="37" spans="1:8">
      <c r="A37" s="22"/>
    </row>
    <row r="38" spans="1:8">
      <c r="A38" s="22"/>
    </row>
    <row r="39" spans="1:8">
      <c r="A39" s="22"/>
    </row>
    <row r="40" spans="1:8">
      <c r="A40" s="22"/>
    </row>
    <row r="41" spans="1:8">
      <c r="A41" s="22"/>
    </row>
    <row r="42" spans="1:8">
      <c r="A42" s="22"/>
    </row>
    <row r="43" spans="1:8">
      <c r="A43" s="22"/>
    </row>
    <row r="44" spans="1:8">
      <c r="A44" s="22"/>
    </row>
    <row r="45" spans="1:8">
      <c r="A45" s="22"/>
    </row>
    <row r="46" spans="1:8">
      <c r="A46" s="22"/>
    </row>
    <row r="47" spans="1:8">
      <c r="A47" s="22"/>
    </row>
    <row r="48" spans="1:8">
      <c r="A48" s="22"/>
    </row>
    <row r="49" spans="1:1">
      <c r="A49" s="22"/>
    </row>
    <row r="50" spans="1:1">
      <c r="A50" s="22"/>
    </row>
    <row r="51" spans="1:1">
      <c r="A51" s="22"/>
    </row>
    <row r="52" spans="1:1">
      <c r="A52" s="22"/>
    </row>
    <row r="53" spans="1:1">
      <c r="A53" s="22"/>
    </row>
    <row r="54" spans="1:1">
      <c r="A54" s="22"/>
    </row>
    <row r="55" spans="1:1">
      <c r="A55" s="22"/>
    </row>
    <row r="56" spans="1:1">
      <c r="A56" s="22"/>
    </row>
    <row r="57" spans="1:1">
      <c r="A57" s="22"/>
    </row>
    <row r="58" spans="1:1">
      <c r="A58" s="22"/>
    </row>
    <row r="59" spans="1:1">
      <c r="A59" s="22"/>
    </row>
    <row r="60" spans="1:1">
      <c r="A60" s="22"/>
    </row>
    <row r="61" spans="1:1">
      <c r="A61" s="22"/>
    </row>
    <row r="62" spans="1:1">
      <c r="A62" s="22"/>
    </row>
    <row r="63" spans="1:1">
      <c r="A63" s="22"/>
    </row>
    <row r="64" spans="1:1">
      <c r="A64" s="22"/>
    </row>
    <row r="65" spans="1:1">
      <c r="A65" s="22"/>
    </row>
    <row r="66" spans="1:1">
      <c r="A66" s="22"/>
    </row>
    <row r="67" spans="1:1">
      <c r="A67" s="22"/>
    </row>
    <row r="68" spans="1:1">
      <c r="A68" s="22"/>
    </row>
    <row r="69" spans="1:1">
      <c r="A69" s="22"/>
    </row>
    <row r="70" spans="1:1">
      <c r="A70" s="22"/>
    </row>
    <row r="71" spans="1:1">
      <c r="A71" s="22"/>
    </row>
    <row r="72" spans="1:1">
      <c r="A72" s="22"/>
    </row>
    <row r="73" spans="1:1">
      <c r="A73" s="22"/>
    </row>
    <row r="74" spans="1:1">
      <c r="A74" s="22"/>
    </row>
    <row r="75" spans="1:1">
      <c r="A75" s="22"/>
    </row>
    <row r="76" spans="1:1">
      <c r="A76" s="22"/>
    </row>
    <row r="77" spans="1:1">
      <c r="A77" s="22"/>
    </row>
    <row r="78" spans="1:1">
      <c r="A78" s="22"/>
    </row>
    <row r="79" spans="1:1">
      <c r="A79" s="22"/>
    </row>
    <row r="80" spans="1:1">
      <c r="A80" s="22"/>
    </row>
  </sheetData>
  <sheetProtection selectLockedCells="1"/>
  <autoFilter ref="A20:H20">
    <sortState ref="A21:H33">
      <sortCondition ref="H20"/>
    </sortState>
  </autoFilter>
  <mergeCells count="2">
    <mergeCell ref="A2:I2"/>
    <mergeCell ref="G3:H3"/>
  </mergeCells>
  <phoneticPr fontId="0" type="noConversion"/>
  <printOptions horizontalCentered="1" verticalCentered="1" gridLines="1"/>
  <pageMargins left="0.75" right="0.75" top="1" bottom="1" header="0.5" footer="0.5"/>
  <pageSetup orientation="landscape" horizontalDpi="300" verticalDpi="300" r:id="rId1"/>
  <headerFooter alignWithMargins="0">
    <oddHeader>&amp;C&amp;"Arial,Bold"&amp;14SETAUKET YACHT CLUB
2009 RACE RESULTS</oddHeader>
    <oddFooter>Page &amp;P</oddFooter>
  </headerFooter>
  <webPublishItems count="1">
    <webPublishItem id="15205" divId="040525 SCRATCH_15205" sourceType="sheet" destinationFile="C:\Documents and Settings\ddunmire\My Documents\Misc\ResultsFiles\040525 SCRATCH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"/>
  <sheetViews>
    <sheetView workbookViewId="0">
      <selection activeCell="A48" sqref="A48"/>
    </sheetView>
  </sheetViews>
  <sheetFormatPr defaultRowHeight="12.75"/>
  <sheetData/>
  <phoneticPr fontId="0" type="noConversion"/>
  <printOptions gridLines="1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"/>
  <sheetViews>
    <sheetView workbookViewId="0">
      <selection activeCell="A48" sqref="A48"/>
    </sheetView>
  </sheetViews>
  <sheetFormatPr defaultRowHeight="12.75"/>
  <sheetData/>
  <phoneticPr fontId="0" type="noConversion"/>
  <printOptions gridLines="1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"/>
  <sheetViews>
    <sheetView workbookViewId="0">
      <selection activeCell="A48" sqref="A48"/>
    </sheetView>
  </sheetViews>
  <sheetFormatPr defaultRowHeight="12.75"/>
  <sheetData/>
  <phoneticPr fontId="0" type="noConversion"/>
  <printOptions gridLines="1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"/>
  <sheetViews>
    <sheetView workbookViewId="0">
      <selection activeCell="A48" sqref="A48"/>
    </sheetView>
  </sheetViews>
  <sheetFormatPr defaultRowHeight="12.75"/>
  <sheetData/>
  <phoneticPr fontId="0" type="noConversion"/>
  <printOptions gridLines="1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"/>
  <sheetViews>
    <sheetView workbookViewId="0">
      <selection activeCell="A48" sqref="A48"/>
    </sheetView>
  </sheetViews>
  <sheetFormatPr defaultRowHeight="12.75"/>
  <sheetData/>
  <phoneticPr fontId="0" type="noConversion"/>
  <printOptions gridLines="1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"/>
  <sheetViews>
    <sheetView workbookViewId="0">
      <selection activeCell="A48" sqref="A48"/>
    </sheetView>
  </sheetViews>
  <sheetFormatPr defaultRowHeight="12.75"/>
  <sheetData/>
  <phoneticPr fontId="0" type="noConversion"/>
  <printOptions gridLines="1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"/>
  <sheetViews>
    <sheetView workbookViewId="0">
      <selection activeCell="A48" sqref="A48"/>
    </sheetView>
  </sheetViews>
  <sheetFormatPr defaultRowHeight="12.75"/>
  <sheetData/>
  <phoneticPr fontId="0" type="noConversion"/>
  <printOptions gridLines="1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A48" sqref="A48"/>
    </sheetView>
  </sheetViews>
  <sheetFormatPr defaultRowHeight="12.75"/>
  <sheetData/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="A48" sqref="A48"/>
    </sheetView>
  </sheetViews>
  <sheetFormatPr defaultRowHeight="12.75"/>
  <sheetData/>
  <phoneticPr fontId="0" type="noConversion"/>
  <printOptions gridLines="1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A48" sqref="A48"/>
    </sheetView>
  </sheetViews>
  <sheetFormatPr defaultRowHeight="12.75"/>
  <sheetData/>
  <phoneticPr fontId="0" type="noConversion"/>
  <printOptions gridLines="1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>
      <selection activeCell="A48" sqref="A48"/>
    </sheetView>
  </sheetViews>
  <sheetFormatPr defaultRowHeight="12.75"/>
  <sheetData/>
  <phoneticPr fontId="0" type="noConversion"/>
  <printOptions gridLines="1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"/>
  <sheetViews>
    <sheetView workbookViewId="0">
      <selection activeCell="A48" sqref="A48"/>
    </sheetView>
  </sheetViews>
  <sheetFormatPr defaultRowHeight="12.75"/>
  <sheetData/>
  <phoneticPr fontId="0" type="noConversion"/>
  <printOptions gridLines="1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"/>
  <sheetViews>
    <sheetView workbookViewId="0">
      <selection activeCell="A48" sqref="A48"/>
    </sheetView>
  </sheetViews>
  <sheetFormatPr defaultRowHeight="12.75"/>
  <sheetData/>
  <phoneticPr fontId="0" type="noConversion"/>
  <printOptions gridLines="1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"/>
  <sheetViews>
    <sheetView workbookViewId="0">
      <selection activeCell="A48" sqref="A48"/>
    </sheetView>
  </sheetViews>
  <sheetFormatPr defaultRowHeight="12.75"/>
  <sheetData/>
  <phoneticPr fontId="0" type="noConversion"/>
  <printOptions gridLines="1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"/>
  <sheetViews>
    <sheetView workbookViewId="0">
      <selection activeCell="A48" sqref="A48"/>
    </sheetView>
  </sheetViews>
  <sheetFormatPr defaultRowHeight="12.75"/>
  <sheetData/>
  <phoneticPr fontId="0" type="noConversion"/>
  <printOptions gridLines="1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Gateway Authorized Customer</dc:creator>
  <cp:lastModifiedBy>Valued Acer Customer</cp:lastModifiedBy>
  <cp:lastPrinted>2005-05-19T02:57:17Z</cp:lastPrinted>
  <dcterms:created xsi:type="dcterms:W3CDTF">1997-05-29T16:22:01Z</dcterms:created>
  <dcterms:modified xsi:type="dcterms:W3CDTF">2010-08-06T00:51:45Z</dcterms:modified>
</cp:coreProperties>
</file>