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9795" activeTab="0"/>
  </bookViews>
  <sheets>
    <sheet name="Scratch sheet" sheetId="1" r:id="rId1"/>
  </sheets>
  <definedNames>
    <definedName name="_xlnm.Print_Area" localSheetId="0">'Scratch sheet'!$A$1:$J$41</definedName>
  </definedNames>
  <calcPr fullCalcOnLoad="1"/>
</workbook>
</file>

<file path=xl/sharedStrings.xml><?xml version="1.0" encoding="utf-8"?>
<sst xmlns="http://schemas.openxmlformats.org/spreadsheetml/2006/main" count="97" uniqueCount="69">
  <si>
    <t>SYC Racing Scratch Sheet</t>
  </si>
  <si>
    <t>Skipper</t>
  </si>
  <si>
    <t>Boat Name</t>
  </si>
  <si>
    <t>Sail No.</t>
  </si>
  <si>
    <t>Rating</t>
  </si>
  <si>
    <t>Harvest Moon</t>
  </si>
  <si>
    <t>Tagi Garbizu</t>
  </si>
  <si>
    <t>Ledia II</t>
  </si>
  <si>
    <t>Tufan Karausmanoglu</t>
  </si>
  <si>
    <t>Obsession</t>
  </si>
  <si>
    <t>Ralph Segalowitz</t>
  </si>
  <si>
    <t>Solar Wind</t>
  </si>
  <si>
    <t>Hank Parkinson</t>
  </si>
  <si>
    <t>Jiminy Cricket Too</t>
  </si>
  <si>
    <t>Surprise</t>
  </si>
  <si>
    <t>John Ciarelli</t>
  </si>
  <si>
    <t>Topaz</t>
  </si>
  <si>
    <t>Diane Mendolia</t>
  </si>
  <si>
    <t>Zydeco</t>
  </si>
  <si>
    <t>John Doherty</t>
  </si>
  <si>
    <t>Elapse Time</t>
  </si>
  <si>
    <t>Corrected Time</t>
  </si>
  <si>
    <t>Division</t>
  </si>
  <si>
    <t>Spinnaker Division</t>
  </si>
  <si>
    <t>Non-Spinnaker Division</t>
  </si>
  <si>
    <t>Score</t>
  </si>
  <si>
    <t>Spiritus</t>
  </si>
  <si>
    <t>Vic Suben</t>
  </si>
  <si>
    <t>B</t>
  </si>
  <si>
    <t>Perfect Storm</t>
  </si>
  <si>
    <t>Charlie Masone</t>
  </si>
  <si>
    <t>Charles Chiaramonte</t>
  </si>
  <si>
    <t>Honey Ryder</t>
  </si>
  <si>
    <t>Robert Fischer</t>
  </si>
  <si>
    <t>A</t>
  </si>
  <si>
    <t>Calypso</t>
  </si>
  <si>
    <t>Tim O'Mara</t>
  </si>
  <si>
    <t>Handicap Adjustment</t>
  </si>
  <si>
    <t xml:space="preserve">Date: </t>
  </si>
  <si>
    <t xml:space="preserve">  Course:</t>
  </si>
  <si>
    <t xml:space="preserve">Committee: </t>
  </si>
  <si>
    <t>CORSE LENGTH (NAUTICAL MILES):</t>
  </si>
  <si>
    <t>Time Limit</t>
  </si>
  <si>
    <t>Finish Time**</t>
  </si>
  <si>
    <t xml:space="preserve">Division A Start Time*: </t>
  </si>
  <si>
    <t xml:space="preserve">Division B Start Time*: </t>
  </si>
  <si>
    <t>* Enter time in 24 hour format - hh:mm:ss</t>
  </si>
  <si>
    <t>**Valid entries -  hh:mm:ss (24 hour time), DNS, DNF, OCS</t>
  </si>
  <si>
    <t>Circe</t>
  </si>
  <si>
    <t>Imagine</t>
  </si>
  <si>
    <t>Joe Schmitt</t>
  </si>
  <si>
    <t>Istar</t>
  </si>
  <si>
    <t>Bruce Folz</t>
  </si>
  <si>
    <t>Oban Lambie</t>
  </si>
  <si>
    <t>Mark</t>
  </si>
  <si>
    <t>Check-In</t>
  </si>
  <si>
    <t>Latitude***</t>
  </si>
  <si>
    <t>Longitude***</t>
  </si>
  <si>
    <t>*** Lat/Long required for Non-Government marks only</t>
  </si>
  <si>
    <t xml:space="preserve">Division A:   </t>
  </si>
  <si>
    <t xml:space="preserve">Division B:   </t>
  </si>
  <si>
    <t xml:space="preserve">Spring/Summer Series Race # </t>
  </si>
  <si>
    <t>Espresso</t>
  </si>
  <si>
    <t>Bill &amp; Karen Menninger</t>
  </si>
  <si>
    <t>X</t>
  </si>
  <si>
    <t>(X)-W-X-W-X-W-X</t>
  </si>
  <si>
    <t>Garbizu (Paladin)</t>
  </si>
  <si>
    <t>DNS</t>
  </si>
  <si>
    <t>DNF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</si>
</sst>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8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165" fontId="48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165" fontId="46" fillId="0" borderId="0" xfId="0" applyNumberFormat="1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vertical="center"/>
    </xf>
    <xf numFmtId="1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51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164" fontId="52" fillId="33" borderId="14" xfId="0" applyNumberFormat="1" applyFont="1" applyFill="1" applyBorder="1" applyAlignment="1">
      <alignment horizontal="left" vertical="center"/>
    </xf>
    <xf numFmtId="164" fontId="52" fillId="33" borderId="15" xfId="0" applyNumberFormat="1" applyFont="1" applyFill="1" applyBorder="1" applyAlignment="1">
      <alignment horizontal="left" vertical="center" wrapText="1"/>
    </xf>
    <xf numFmtId="164" fontId="46" fillId="0" borderId="0" xfId="0" applyNumberFormat="1" applyFont="1" applyAlignment="1">
      <alignment vertical="center"/>
    </xf>
    <xf numFmtId="2" fontId="46" fillId="0" borderId="0" xfId="0" applyNumberFormat="1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1" fontId="48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vertical="center"/>
    </xf>
    <xf numFmtId="1" fontId="48" fillId="0" borderId="17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7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49" fontId="48" fillId="0" borderId="21" xfId="0" applyNumberFormat="1" applyFont="1" applyBorder="1" applyAlignment="1">
      <alignment vertical="center"/>
    </xf>
    <xf numFmtId="1" fontId="48" fillId="0" borderId="21" xfId="0" applyNumberFormat="1" applyFont="1" applyBorder="1" applyAlignment="1">
      <alignment horizontal="center" vertical="center"/>
    </xf>
    <xf numFmtId="165" fontId="48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7" fillId="33" borderId="22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164" fontId="48" fillId="33" borderId="21" xfId="0" applyNumberFormat="1" applyFont="1" applyFill="1" applyBorder="1" applyAlignment="1">
      <alignment horizontal="center" vertical="center"/>
    </xf>
    <xf numFmtId="164" fontId="48" fillId="33" borderId="23" xfId="0" applyNumberFormat="1" applyFont="1" applyFill="1" applyBorder="1" applyAlignment="1">
      <alignment horizontal="center" vertical="center"/>
    </xf>
    <xf numFmtId="165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vertical="center"/>
    </xf>
    <xf numFmtId="1" fontId="48" fillId="0" borderId="25" xfId="0" applyNumberFormat="1" applyFont="1" applyBorder="1" applyAlignment="1">
      <alignment horizontal="center" vertical="center"/>
    </xf>
    <xf numFmtId="164" fontId="48" fillId="33" borderId="25" xfId="0" applyNumberFormat="1" applyFont="1" applyFill="1" applyBorder="1" applyAlignment="1">
      <alignment horizontal="center" vertical="center"/>
    </xf>
    <xf numFmtId="165" fontId="48" fillId="0" borderId="25" xfId="0" applyNumberFormat="1" applyFont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164" fontId="48" fillId="0" borderId="27" xfId="0" applyNumberFormat="1" applyFont="1" applyBorder="1" applyAlignment="1">
      <alignment horizontal="center" vertical="center"/>
    </xf>
    <xf numFmtId="164" fontId="48" fillId="0" borderId="28" xfId="0" applyNumberFormat="1" applyFont="1" applyBorder="1" applyAlignment="1">
      <alignment horizontal="center" vertical="center"/>
    </xf>
    <xf numFmtId="164" fontId="48" fillId="0" borderId="29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left" vertical="center"/>
    </xf>
    <xf numFmtId="0" fontId="48" fillId="0" borderId="21" xfId="0" applyFont="1" applyBorder="1" applyAlignment="1">
      <alignment/>
    </xf>
    <xf numFmtId="0" fontId="48" fillId="0" borderId="17" xfId="0" applyFont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51" fillId="33" borderId="14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auketyc.com/images/burge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9</xdr:col>
      <xdr:colOff>419100</xdr:colOff>
      <xdr:row>3</xdr:row>
      <xdr:rowOff>19050</xdr:rowOff>
    </xdr:to>
    <xdr:pic>
      <xdr:nvPicPr>
        <xdr:cNvPr id="1" name="Picture 4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77475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790575</xdr:colOff>
      <xdr:row>3</xdr:row>
      <xdr:rowOff>47625</xdr:rowOff>
    </xdr:to>
    <xdr:pic>
      <xdr:nvPicPr>
        <xdr:cNvPr id="2" name="Picture 3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2857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75" zoomScaleNormal="75" zoomScalePageLayoutView="0" workbookViewId="0" topLeftCell="A6">
      <selection activeCell="K26" sqref="K26"/>
    </sheetView>
  </sheetViews>
  <sheetFormatPr defaultColWidth="9.140625" defaultRowHeight="15"/>
  <cols>
    <col min="1" max="1" width="10.28125" style="2" customWidth="1"/>
    <col min="2" max="2" width="29.421875" style="2" customWidth="1"/>
    <col min="3" max="3" width="26.421875" style="2" customWidth="1"/>
    <col min="4" max="4" width="14.140625" style="2" customWidth="1"/>
    <col min="5" max="5" width="10.8515625" style="2" customWidth="1"/>
    <col min="6" max="6" width="10.8515625" style="3" customWidth="1"/>
    <col min="7" max="8" width="22.421875" style="3" customWidth="1"/>
    <col min="9" max="9" width="22.421875" style="2" customWidth="1"/>
    <col min="10" max="10" width="7.57421875" style="2" customWidth="1"/>
    <col min="11" max="11" width="18.8515625" style="2" customWidth="1"/>
    <col min="12" max="12" width="19.57421875" style="2" customWidth="1"/>
    <col min="13" max="16384" width="9.140625" style="2" customWidth="1"/>
  </cols>
  <sheetData>
    <row r="1" spans="2:9" ht="15.75">
      <c r="B1" s="1"/>
      <c r="I1" s="1"/>
    </row>
    <row r="2" spans="2:12" ht="44.2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4"/>
      <c r="L2" s="5"/>
    </row>
    <row r="3" spans="2:12" ht="15.75">
      <c r="B3" s="5"/>
      <c r="F3" s="2"/>
      <c r="G3" s="2"/>
      <c r="H3" s="2"/>
      <c r="L3" s="6"/>
    </row>
    <row r="4" spans="2:12" ht="21" customHeight="1">
      <c r="B4" s="5"/>
      <c r="C4" s="7"/>
      <c r="D4" s="7"/>
      <c r="E4" s="7"/>
      <c r="F4" s="8"/>
      <c r="G4" s="7"/>
      <c r="H4" s="9"/>
      <c r="I4" s="9"/>
      <c r="J4" s="5"/>
      <c r="K4" s="5"/>
      <c r="L4" s="5"/>
    </row>
    <row r="5" spans="2:12" ht="21" customHeight="1">
      <c r="B5" s="13" t="s">
        <v>61</v>
      </c>
      <c r="C5" s="32">
        <v>7</v>
      </c>
      <c r="D5" s="25" t="s">
        <v>38</v>
      </c>
      <c r="E5" s="91">
        <v>41107</v>
      </c>
      <c r="F5" s="92"/>
      <c r="G5" s="25" t="s">
        <v>39</v>
      </c>
      <c r="H5" s="82" t="s">
        <v>65</v>
      </c>
      <c r="I5" s="6"/>
      <c r="J5" s="6"/>
      <c r="K5" s="5"/>
      <c r="L5" s="5"/>
    </row>
    <row r="6" spans="2:12" ht="21" customHeight="1">
      <c r="B6" s="13" t="s">
        <v>40</v>
      </c>
      <c r="C6" s="33" t="s">
        <v>66</v>
      </c>
      <c r="D6" s="13"/>
      <c r="E6" s="8"/>
      <c r="F6" s="9"/>
      <c r="G6" s="23" t="s">
        <v>41</v>
      </c>
      <c r="H6" s="49">
        <f>0.55*6</f>
        <v>3.3000000000000003</v>
      </c>
      <c r="I6" s="6"/>
      <c r="J6" s="6"/>
      <c r="K6" s="5"/>
      <c r="L6" s="5"/>
    </row>
    <row r="7" spans="2:12" ht="21" customHeight="1">
      <c r="B7" s="15"/>
      <c r="C7" s="26"/>
      <c r="D7" s="13"/>
      <c r="E7" s="8"/>
      <c r="F7" s="8" t="s">
        <v>54</v>
      </c>
      <c r="G7" s="48" t="s">
        <v>56</v>
      </c>
      <c r="H7" s="48" t="s">
        <v>57</v>
      </c>
      <c r="I7" s="50"/>
      <c r="J7" s="6"/>
      <c r="K7" s="5"/>
      <c r="L7" s="5"/>
    </row>
    <row r="8" spans="2:12" ht="21" customHeight="1">
      <c r="B8" s="13" t="s">
        <v>44</v>
      </c>
      <c r="C8" s="34">
        <v>0.8055555555555555</v>
      </c>
      <c r="D8" s="7"/>
      <c r="E8" s="8"/>
      <c r="F8" s="46"/>
      <c r="G8" s="46"/>
      <c r="H8" s="47"/>
      <c r="I8" s="9"/>
      <c r="J8" s="6"/>
      <c r="K8" s="5"/>
      <c r="L8" s="5"/>
    </row>
    <row r="9" spans="2:12" s="10" customFormat="1" ht="21" customHeight="1">
      <c r="B9" s="13" t="s">
        <v>45</v>
      </c>
      <c r="C9" s="35">
        <v>0.8097222222222222</v>
      </c>
      <c r="D9" s="7"/>
      <c r="E9" s="6"/>
      <c r="F9" s="47"/>
      <c r="G9" s="47"/>
      <c r="H9" s="47"/>
      <c r="I9" s="6"/>
      <c r="J9" s="6"/>
      <c r="L9" s="11"/>
    </row>
    <row r="10" spans="3:12" s="10" customFormat="1" ht="21" customHeight="1">
      <c r="C10" s="14"/>
      <c r="D10" s="7"/>
      <c r="E10" s="6"/>
      <c r="F10" s="47"/>
      <c r="G10" s="47"/>
      <c r="H10" s="47"/>
      <c r="I10" s="6"/>
      <c r="J10" s="6"/>
      <c r="L10" s="11"/>
    </row>
    <row r="11" spans="3:12" s="10" customFormat="1" ht="21" customHeight="1">
      <c r="C11" s="14"/>
      <c r="D11" s="7"/>
      <c r="E11" s="6"/>
      <c r="F11" s="47"/>
      <c r="G11" s="47"/>
      <c r="H11" s="47"/>
      <c r="I11" s="6"/>
      <c r="J11" s="6"/>
      <c r="L11" s="11"/>
    </row>
    <row r="12" spans="3:12" s="10" customFormat="1" ht="21" customHeight="1">
      <c r="C12" s="14"/>
      <c r="D12" s="7"/>
      <c r="E12" s="6"/>
      <c r="F12" s="47"/>
      <c r="G12" s="47"/>
      <c r="H12" s="47"/>
      <c r="I12" s="6"/>
      <c r="J12" s="6"/>
      <c r="L12" s="11"/>
    </row>
    <row r="13" spans="2:12" s="10" customFormat="1" ht="21" customHeight="1" thickBot="1">
      <c r="B13" s="15"/>
      <c r="C13" s="14"/>
      <c r="D13" s="7"/>
      <c r="E13" s="6"/>
      <c r="F13" s="9"/>
      <c r="G13" s="9"/>
      <c r="H13" s="9"/>
      <c r="I13" s="6"/>
      <c r="J13" s="6"/>
      <c r="L13" s="11"/>
    </row>
    <row r="14" spans="1:14" ht="19.5" customHeight="1" thickBot="1">
      <c r="A14" s="59" t="s">
        <v>55</v>
      </c>
      <c r="B14" s="51" t="s">
        <v>2</v>
      </c>
      <c r="C14" s="18" t="s">
        <v>1</v>
      </c>
      <c r="D14" s="18" t="s">
        <v>3</v>
      </c>
      <c r="E14" s="18" t="s">
        <v>22</v>
      </c>
      <c r="F14" s="19" t="s">
        <v>4</v>
      </c>
      <c r="G14" s="60" t="s">
        <v>43</v>
      </c>
      <c r="H14" s="18" t="s">
        <v>20</v>
      </c>
      <c r="I14" s="73" t="s">
        <v>21</v>
      </c>
      <c r="J14" s="77" t="s">
        <v>25</v>
      </c>
      <c r="K14" s="5"/>
      <c r="L14" s="5" t="s">
        <v>37</v>
      </c>
      <c r="N14" s="2" t="s">
        <v>42</v>
      </c>
    </row>
    <row r="15" spans="1:17" ht="19.5" customHeight="1">
      <c r="A15" s="78" t="s">
        <v>64</v>
      </c>
      <c r="B15" s="53" t="s">
        <v>9</v>
      </c>
      <c r="C15" s="83" t="s">
        <v>8</v>
      </c>
      <c r="D15" s="54">
        <v>3324</v>
      </c>
      <c r="E15" s="55" t="s">
        <v>34</v>
      </c>
      <c r="F15" s="56">
        <v>174</v>
      </c>
      <c r="G15" s="61">
        <v>0.837199074074074</v>
      </c>
      <c r="H15" s="57">
        <f aca="true" t="shared" si="0" ref="H15:H33">IF(G15="DNS"," ",IF(G15="DNF"," ",IF(G15=""," ",IF(G15="OCS","  ",IF(E15="A",G15-C$8,IF(E15="B",G15-C$9))))))</f>
        <v>0.03164351851851854</v>
      </c>
      <c r="I15" s="74">
        <f>IF(G15="DNS"," ",IF(G15="DNF"," ",IF(G15=""," ",IF(G15="OCS","DSQ",IF(H15&gt;N$15,"TLE",H15-(L15*H$6))))))</f>
        <v>0.02499768518518521</v>
      </c>
      <c r="J15" s="85">
        <v>1</v>
      </c>
      <c r="K15" s="5"/>
      <c r="L15" s="24">
        <f>F15/(60*60*24)</f>
        <v>0.002013888888888889</v>
      </c>
      <c r="N15" s="27">
        <v>0.10416666666666667</v>
      </c>
      <c r="P15" s="36"/>
      <c r="Q15" s="37"/>
    </row>
    <row r="16" spans="1:16" ht="19.5" customHeight="1">
      <c r="A16" s="79" t="s">
        <v>64</v>
      </c>
      <c r="B16" s="20" t="s">
        <v>11</v>
      </c>
      <c r="C16" s="16" t="s">
        <v>10</v>
      </c>
      <c r="D16" s="17">
        <v>7333</v>
      </c>
      <c r="E16" s="21" t="s">
        <v>34</v>
      </c>
      <c r="F16" s="22">
        <v>120</v>
      </c>
      <c r="G16" s="61">
        <v>0.8377893518518519</v>
      </c>
      <c r="H16" s="57">
        <f t="shared" si="0"/>
        <v>0.03223379629629641</v>
      </c>
      <c r="I16" s="74">
        <f>IF(G16="DNS"," ",IF(G16="DNF"," ",IF(G16=""," ",IF(G16="OCS","DSQ",IF(H16&gt;N$15,"TLE",H16-(L16*H$6))))))</f>
        <v>0.027650462962963078</v>
      </c>
      <c r="J16" s="86">
        <v>2</v>
      </c>
      <c r="K16" s="5"/>
      <c r="L16" s="24">
        <f>F16/(60*60*24)</f>
        <v>0.001388888888888889</v>
      </c>
      <c r="P16" s="36"/>
    </row>
    <row r="17" spans="1:16" ht="19.5" customHeight="1">
      <c r="A17" s="79" t="s">
        <v>64</v>
      </c>
      <c r="B17" s="20" t="s">
        <v>16</v>
      </c>
      <c r="C17" s="16" t="s">
        <v>15</v>
      </c>
      <c r="D17" s="17">
        <v>121</v>
      </c>
      <c r="E17" s="21" t="s">
        <v>34</v>
      </c>
      <c r="F17" s="22">
        <v>153</v>
      </c>
      <c r="G17" s="61">
        <v>0.8394675925925926</v>
      </c>
      <c r="H17" s="57">
        <f t="shared" si="0"/>
        <v>0.03391203703703716</v>
      </c>
      <c r="I17" s="74">
        <f>IF(G17="DNS"," ",IF(G17="DNF"," ",IF(G17=""," ",IF(G17="OCS","DSQ",IF(H17&gt;N$15,"TLE",H17-(L17*H$6))))))</f>
        <v>0.028068287037037155</v>
      </c>
      <c r="J17" s="86">
        <v>3</v>
      </c>
      <c r="K17" s="5"/>
      <c r="L17" s="24">
        <f aca="true" t="shared" si="1" ref="L17:L33">F17/(60*60*24)</f>
        <v>0.0017708333333333332</v>
      </c>
      <c r="P17" s="36"/>
    </row>
    <row r="18" spans="1:16" ht="19.5" customHeight="1">
      <c r="A18" s="79" t="s">
        <v>64</v>
      </c>
      <c r="B18" s="20" t="s">
        <v>32</v>
      </c>
      <c r="C18" s="16" t="s">
        <v>33</v>
      </c>
      <c r="D18" s="17">
        <v>461</v>
      </c>
      <c r="E18" s="21" t="s">
        <v>34</v>
      </c>
      <c r="F18" s="22">
        <v>174</v>
      </c>
      <c r="G18" s="61">
        <v>0.8424652777777778</v>
      </c>
      <c r="H18" s="57">
        <f t="shared" si="0"/>
        <v>0.03690972222222233</v>
      </c>
      <c r="I18" s="74">
        <f>IF(G18="DNS"," ",IF(G18="DNF"," ",IF(G18=""," ",IF(G18="OCS","DSQ",IF(H18&gt;N$15,"TLE",H18-(L18*H$6))))))</f>
        <v>0.030263888888888996</v>
      </c>
      <c r="J18" s="86">
        <v>4</v>
      </c>
      <c r="K18" s="5"/>
      <c r="L18" s="24">
        <f t="shared" si="1"/>
        <v>0.002013888888888889</v>
      </c>
      <c r="P18" s="36"/>
    </row>
    <row r="19" spans="1:16" ht="19.5" customHeight="1">
      <c r="A19" s="79" t="s">
        <v>64</v>
      </c>
      <c r="B19" s="42" t="s">
        <v>7</v>
      </c>
      <c r="C19" s="84" t="s">
        <v>6</v>
      </c>
      <c r="D19" s="43">
        <v>34</v>
      </c>
      <c r="E19" s="44" t="s">
        <v>34</v>
      </c>
      <c r="F19" s="45">
        <v>129</v>
      </c>
      <c r="G19" s="61" t="s">
        <v>68</v>
      </c>
      <c r="H19" s="57" t="str">
        <f t="shared" si="0"/>
        <v> </v>
      </c>
      <c r="I19" s="74" t="str">
        <f>IF(G19="DNS"," ",IF(G19="DNF"," ",IF(G19=""," ",IF(G19="OCS","DSQ",IF(H19&gt;N$15,"TLE",H19-(L19*H$6))))))</f>
        <v> </v>
      </c>
      <c r="J19" s="87">
        <v>7</v>
      </c>
      <c r="K19" s="5"/>
      <c r="L19" s="24">
        <f t="shared" si="1"/>
        <v>0.0014930555555555556</v>
      </c>
      <c r="P19" s="36"/>
    </row>
    <row r="20" spans="1:16" ht="19.5" customHeight="1" thickBot="1">
      <c r="A20" s="80"/>
      <c r="B20" s="52" t="s">
        <v>48</v>
      </c>
      <c r="C20" s="31" t="s">
        <v>53</v>
      </c>
      <c r="D20" s="28">
        <v>20856</v>
      </c>
      <c r="E20" s="29" t="s">
        <v>34</v>
      </c>
      <c r="F20" s="30">
        <v>177</v>
      </c>
      <c r="G20" s="62" t="s">
        <v>67</v>
      </c>
      <c r="H20" s="63" t="str">
        <f t="shared" si="0"/>
        <v> </v>
      </c>
      <c r="I20" s="75"/>
      <c r="J20" s="88">
        <v>7</v>
      </c>
      <c r="K20" s="5"/>
      <c r="L20" s="24">
        <f t="shared" si="1"/>
        <v>0.0020486111111111113</v>
      </c>
      <c r="P20" s="36"/>
    </row>
    <row r="21" spans="1:16" ht="19.5" customHeight="1">
      <c r="A21" s="81" t="s">
        <v>64</v>
      </c>
      <c r="B21" s="64" t="s">
        <v>5</v>
      </c>
      <c r="C21" s="65" t="s">
        <v>31</v>
      </c>
      <c r="D21" s="66">
        <v>25</v>
      </c>
      <c r="E21" s="67" t="s">
        <v>28</v>
      </c>
      <c r="F21" s="68">
        <v>132</v>
      </c>
      <c r="G21" s="69">
        <v>0.8444212962962964</v>
      </c>
      <c r="H21" s="70">
        <f t="shared" si="0"/>
        <v>0.03469907407407413</v>
      </c>
      <c r="I21" s="76">
        <f aca="true" t="shared" si="2" ref="I21:I33">IF(G21="DNS"," ",IF(G21="DNF"," ",IF(G21=""," ",IF(G21="OCS","DSQ",IF(H21&gt;N$15,"TLE",H21-(L21*H$6))))))</f>
        <v>0.029657407407407466</v>
      </c>
      <c r="J21" s="89">
        <v>1</v>
      </c>
      <c r="K21" s="5"/>
      <c r="L21" s="24">
        <f t="shared" si="1"/>
        <v>0.0015277777777777779</v>
      </c>
      <c r="P21" s="36"/>
    </row>
    <row r="22" spans="1:16" ht="19.5" customHeight="1">
      <c r="A22" s="79" t="s">
        <v>64</v>
      </c>
      <c r="B22" s="20" t="s">
        <v>62</v>
      </c>
      <c r="C22" s="16" t="s">
        <v>63</v>
      </c>
      <c r="D22" s="17">
        <v>42442</v>
      </c>
      <c r="E22" s="21" t="s">
        <v>28</v>
      </c>
      <c r="F22" s="22">
        <v>72</v>
      </c>
      <c r="G22" s="61">
        <v>0.8423842592592593</v>
      </c>
      <c r="H22" s="57">
        <f t="shared" si="0"/>
        <v>0.03266203703703707</v>
      </c>
      <c r="I22" s="74">
        <f t="shared" si="2"/>
        <v>0.029912037037037074</v>
      </c>
      <c r="J22" s="86">
        <v>2</v>
      </c>
      <c r="K22" s="5"/>
      <c r="L22" s="24">
        <f t="shared" si="1"/>
        <v>0.0008333333333333334</v>
      </c>
      <c r="P22" s="36"/>
    </row>
    <row r="23" spans="1:16" ht="19.5" customHeight="1">
      <c r="A23" s="79" t="s">
        <v>64</v>
      </c>
      <c r="B23" s="20" t="s">
        <v>26</v>
      </c>
      <c r="C23" s="16" t="s">
        <v>19</v>
      </c>
      <c r="D23" s="17">
        <v>72</v>
      </c>
      <c r="E23" s="21" t="s">
        <v>28</v>
      </c>
      <c r="F23" s="22">
        <v>159</v>
      </c>
      <c r="G23" s="61">
        <v>0.8460995370370371</v>
      </c>
      <c r="H23" s="57">
        <f t="shared" si="0"/>
        <v>0.036377314814814876</v>
      </c>
      <c r="I23" s="74">
        <f t="shared" si="2"/>
        <v>0.03030439814814821</v>
      </c>
      <c r="J23" s="86">
        <v>3</v>
      </c>
      <c r="K23" s="5"/>
      <c r="L23" s="24">
        <f t="shared" si="1"/>
        <v>0.0018402777777777777</v>
      </c>
      <c r="P23" s="36"/>
    </row>
    <row r="24" spans="1:16" ht="19.5" customHeight="1">
      <c r="A24" s="79" t="s">
        <v>64</v>
      </c>
      <c r="B24" s="20" t="s">
        <v>49</v>
      </c>
      <c r="C24" s="16" t="s">
        <v>50</v>
      </c>
      <c r="D24" s="17">
        <v>220</v>
      </c>
      <c r="E24" s="21" t="s">
        <v>28</v>
      </c>
      <c r="F24" s="22">
        <v>174</v>
      </c>
      <c r="G24" s="61">
        <v>0.8471875</v>
      </c>
      <c r="H24" s="57">
        <f t="shared" si="0"/>
        <v>0.03746527777777775</v>
      </c>
      <c r="I24" s="74">
        <f t="shared" si="2"/>
        <v>0.030819444444444417</v>
      </c>
      <c r="J24" s="86">
        <v>4</v>
      </c>
      <c r="K24" s="5"/>
      <c r="L24" s="24">
        <f t="shared" si="1"/>
        <v>0.002013888888888889</v>
      </c>
      <c r="P24" s="36"/>
    </row>
    <row r="25" spans="1:16" ht="19.5" customHeight="1">
      <c r="A25" s="79" t="s">
        <v>64</v>
      </c>
      <c r="B25" s="20" t="s">
        <v>51</v>
      </c>
      <c r="C25" s="16" t="s">
        <v>52</v>
      </c>
      <c r="D25" s="17"/>
      <c r="E25" s="21" t="s">
        <v>28</v>
      </c>
      <c r="F25" s="22">
        <v>180</v>
      </c>
      <c r="G25" s="61">
        <v>0.8499884259259259</v>
      </c>
      <c r="H25" s="57">
        <f t="shared" si="0"/>
        <v>0.04026620370370371</v>
      </c>
      <c r="I25" s="74">
        <f t="shared" si="2"/>
        <v>0.03339120370370371</v>
      </c>
      <c r="J25" s="86">
        <v>5</v>
      </c>
      <c r="K25" s="5"/>
      <c r="L25" s="24">
        <f t="shared" si="1"/>
        <v>0.0020833333333333333</v>
      </c>
      <c r="P25" s="36"/>
    </row>
    <row r="26" spans="1:16" ht="19.5" customHeight="1">
      <c r="A26" s="79"/>
      <c r="B26" s="20" t="s">
        <v>18</v>
      </c>
      <c r="C26" s="20" t="s">
        <v>17</v>
      </c>
      <c r="D26" s="17">
        <v>38</v>
      </c>
      <c r="E26" s="21" t="s">
        <v>28</v>
      </c>
      <c r="F26" s="22">
        <v>138</v>
      </c>
      <c r="G26" s="61" t="s">
        <v>67</v>
      </c>
      <c r="H26" s="57" t="str">
        <f t="shared" si="0"/>
        <v> </v>
      </c>
      <c r="I26" s="74" t="str">
        <f t="shared" si="2"/>
        <v> </v>
      </c>
      <c r="J26" s="86">
        <v>11</v>
      </c>
      <c r="K26" s="5"/>
      <c r="L26" s="24">
        <f t="shared" si="1"/>
        <v>0.0015972222222222223</v>
      </c>
      <c r="P26" s="36"/>
    </row>
    <row r="27" spans="1:16" ht="19.5" customHeight="1">
      <c r="A27" s="79"/>
      <c r="B27" s="42" t="s">
        <v>14</v>
      </c>
      <c r="C27" s="42" t="s">
        <v>27</v>
      </c>
      <c r="D27" s="43">
        <v>453</v>
      </c>
      <c r="E27" s="44" t="s">
        <v>28</v>
      </c>
      <c r="F27" s="45">
        <v>165</v>
      </c>
      <c r="G27" s="61" t="s">
        <v>67</v>
      </c>
      <c r="H27" s="57" t="str">
        <f t="shared" si="0"/>
        <v> </v>
      </c>
      <c r="I27" s="74" t="str">
        <f t="shared" si="2"/>
        <v> </v>
      </c>
      <c r="J27" s="87">
        <v>11</v>
      </c>
      <c r="K27" s="5"/>
      <c r="L27" s="24">
        <f t="shared" si="1"/>
        <v>0.0019097222222222222</v>
      </c>
      <c r="P27" s="36"/>
    </row>
    <row r="28" spans="1:16" ht="19.5" customHeight="1">
      <c r="A28" s="79"/>
      <c r="B28" s="42" t="s">
        <v>29</v>
      </c>
      <c r="C28" s="42" t="s">
        <v>30</v>
      </c>
      <c r="D28" s="43">
        <v>730</v>
      </c>
      <c r="E28" s="44" t="s">
        <v>28</v>
      </c>
      <c r="F28" s="45">
        <v>171</v>
      </c>
      <c r="G28" s="61" t="s">
        <v>67</v>
      </c>
      <c r="H28" s="57" t="str">
        <f t="shared" si="0"/>
        <v> </v>
      </c>
      <c r="I28" s="74" t="str">
        <f t="shared" si="2"/>
        <v> </v>
      </c>
      <c r="J28" s="87">
        <v>11</v>
      </c>
      <c r="K28" s="5"/>
      <c r="L28" s="24">
        <f t="shared" si="1"/>
        <v>0.001979166666666667</v>
      </c>
      <c r="P28" s="36"/>
    </row>
    <row r="29" spans="1:16" ht="19.5" customHeight="1">
      <c r="A29" s="79"/>
      <c r="B29" s="42" t="s">
        <v>35</v>
      </c>
      <c r="C29" s="42" t="s">
        <v>36</v>
      </c>
      <c r="D29" s="43"/>
      <c r="E29" s="44" t="s">
        <v>28</v>
      </c>
      <c r="F29" s="45">
        <v>171</v>
      </c>
      <c r="G29" s="61" t="s">
        <v>67</v>
      </c>
      <c r="H29" s="57" t="str">
        <f t="shared" si="0"/>
        <v> </v>
      </c>
      <c r="I29" s="74" t="str">
        <f t="shared" si="2"/>
        <v> </v>
      </c>
      <c r="J29" s="87">
        <v>11</v>
      </c>
      <c r="K29" s="5"/>
      <c r="L29" s="24">
        <f t="shared" si="1"/>
        <v>0.001979166666666667</v>
      </c>
      <c r="P29" s="36"/>
    </row>
    <row r="30" spans="1:16" ht="19.5" customHeight="1">
      <c r="A30" s="79"/>
      <c r="B30" s="71" t="s">
        <v>13</v>
      </c>
      <c r="C30" s="71" t="s">
        <v>12</v>
      </c>
      <c r="D30" s="72">
        <v>115</v>
      </c>
      <c r="E30" s="44" t="s">
        <v>28</v>
      </c>
      <c r="F30" s="45">
        <v>201</v>
      </c>
      <c r="G30" s="61" t="s">
        <v>67</v>
      </c>
      <c r="H30" s="57" t="str">
        <f t="shared" si="0"/>
        <v> </v>
      </c>
      <c r="I30" s="74" t="str">
        <f t="shared" si="2"/>
        <v> </v>
      </c>
      <c r="J30" s="87">
        <v>11</v>
      </c>
      <c r="K30" s="5"/>
      <c r="L30" s="24">
        <f t="shared" si="1"/>
        <v>0.0023263888888888887</v>
      </c>
      <c r="P30" s="36"/>
    </row>
    <row r="31" spans="1:16" ht="19.5" customHeight="1">
      <c r="A31" s="79"/>
      <c r="B31" s="42"/>
      <c r="C31" s="42"/>
      <c r="D31" s="43"/>
      <c r="E31" s="44"/>
      <c r="F31" s="45"/>
      <c r="G31" s="61"/>
      <c r="H31" s="57" t="str">
        <f t="shared" si="0"/>
        <v> </v>
      </c>
      <c r="I31" s="74" t="str">
        <f t="shared" si="2"/>
        <v> </v>
      </c>
      <c r="J31" s="87"/>
      <c r="K31" s="5"/>
      <c r="L31" s="24">
        <f t="shared" si="1"/>
        <v>0</v>
      </c>
      <c r="P31" s="36"/>
    </row>
    <row r="32" spans="1:16" ht="19.5" customHeight="1">
      <c r="A32" s="79"/>
      <c r="B32" s="42"/>
      <c r="C32" s="42"/>
      <c r="D32" s="43"/>
      <c r="E32" s="44"/>
      <c r="F32" s="45"/>
      <c r="G32" s="61"/>
      <c r="H32" s="57" t="str">
        <f t="shared" si="0"/>
        <v> </v>
      </c>
      <c r="I32" s="74" t="str">
        <f t="shared" si="2"/>
        <v> </v>
      </c>
      <c r="J32" s="87"/>
      <c r="K32" s="5"/>
      <c r="L32" s="24">
        <f t="shared" si="1"/>
        <v>0</v>
      </c>
      <c r="P32" s="36"/>
    </row>
    <row r="33" spans="1:16" ht="19.5" customHeight="1" thickBot="1">
      <c r="A33" s="80"/>
      <c r="B33" s="52"/>
      <c r="C33" s="31"/>
      <c r="D33" s="28"/>
      <c r="E33" s="29"/>
      <c r="F33" s="30"/>
      <c r="G33" s="62"/>
      <c r="H33" s="63" t="str">
        <f t="shared" si="0"/>
        <v> </v>
      </c>
      <c r="I33" s="75" t="str">
        <f t="shared" si="2"/>
        <v> </v>
      </c>
      <c r="J33" s="88"/>
      <c r="K33" s="5"/>
      <c r="L33" s="24">
        <f t="shared" si="1"/>
        <v>0</v>
      </c>
      <c r="P33" s="36"/>
    </row>
    <row r="34" spans="3:16" ht="19.5" customHeight="1">
      <c r="C34" s="6"/>
      <c r="D34" s="9"/>
      <c r="E34" s="38"/>
      <c r="F34" s="39"/>
      <c r="G34" s="40"/>
      <c r="H34" s="41"/>
      <c r="I34" s="40"/>
      <c r="J34" s="6"/>
      <c r="K34" s="5"/>
      <c r="L34" s="24"/>
      <c r="P34" s="36"/>
    </row>
    <row r="35" spans="3:12" ht="19.5" customHeight="1">
      <c r="C35" s="6"/>
      <c r="D35" s="6"/>
      <c r="E35" s="6"/>
      <c r="F35" s="9"/>
      <c r="G35" s="9"/>
      <c r="H35" s="9"/>
      <c r="I35" s="6"/>
      <c r="J35" s="6"/>
      <c r="K35" s="5"/>
      <c r="L35" s="5"/>
    </row>
    <row r="36" spans="2:12" ht="19.5" customHeight="1">
      <c r="B36" s="58" t="s">
        <v>59</v>
      </c>
      <c r="C36" s="5" t="s">
        <v>23</v>
      </c>
      <c r="D36" s="5"/>
      <c r="E36" s="5"/>
      <c r="F36" s="12"/>
      <c r="G36" s="12"/>
      <c r="H36" s="12"/>
      <c r="I36" s="5"/>
      <c r="J36" s="5"/>
      <c r="K36" s="5"/>
      <c r="L36" s="5"/>
    </row>
    <row r="37" spans="2:12" ht="19.5" customHeight="1">
      <c r="B37" s="58" t="s">
        <v>60</v>
      </c>
      <c r="C37" s="5" t="s">
        <v>24</v>
      </c>
      <c r="D37" s="5"/>
      <c r="E37" s="5"/>
      <c r="F37" s="12"/>
      <c r="G37" s="12"/>
      <c r="H37" s="12"/>
      <c r="I37" s="5"/>
      <c r="J37" s="5"/>
      <c r="K37" s="5"/>
      <c r="L37" s="5"/>
    </row>
    <row r="38" spans="2:12" ht="19.5" customHeight="1">
      <c r="B38" s="5"/>
      <c r="C38" s="5"/>
      <c r="D38" s="5"/>
      <c r="E38" s="5"/>
      <c r="F38" s="12"/>
      <c r="G38" s="12"/>
      <c r="H38" s="12"/>
      <c r="I38" s="5"/>
      <c r="J38" s="5"/>
      <c r="K38" s="5"/>
      <c r="L38" s="5"/>
    </row>
    <row r="39" spans="2:12" ht="19.5" customHeight="1">
      <c r="B39" s="6" t="s">
        <v>46</v>
      </c>
      <c r="C39" s="5"/>
      <c r="D39" s="5"/>
      <c r="E39" s="5"/>
      <c r="F39" s="12"/>
      <c r="G39" s="12"/>
      <c r="H39" s="12"/>
      <c r="I39" s="5"/>
      <c r="J39" s="5"/>
      <c r="K39" s="5"/>
      <c r="L39" s="5"/>
    </row>
    <row r="40" spans="2:12" ht="19.5" customHeight="1">
      <c r="B40" s="6" t="s">
        <v>47</v>
      </c>
      <c r="C40" s="5"/>
      <c r="D40" s="5"/>
      <c r="E40" s="5"/>
      <c r="F40" s="12"/>
      <c r="G40" s="12"/>
      <c r="H40" s="12"/>
      <c r="I40" s="5"/>
      <c r="J40" s="5"/>
      <c r="K40" s="5"/>
      <c r="L40" s="5"/>
    </row>
    <row r="41" spans="2:12" ht="15.75">
      <c r="B41" s="6" t="s">
        <v>58</v>
      </c>
      <c r="C41" s="5"/>
      <c r="D41" s="5"/>
      <c r="E41" s="5"/>
      <c r="F41" s="12"/>
      <c r="G41" s="12"/>
      <c r="H41" s="12"/>
      <c r="I41" s="5"/>
      <c r="J41" s="5"/>
      <c r="K41" s="5"/>
      <c r="L41" s="5"/>
    </row>
    <row r="42" spans="2:10" ht="15.75">
      <c r="B42" s="5"/>
      <c r="C42" s="5"/>
      <c r="D42" s="5"/>
      <c r="E42" s="5"/>
      <c r="F42" s="12"/>
      <c r="G42" s="12"/>
      <c r="H42" s="12"/>
      <c r="I42" s="5"/>
      <c r="J42" s="5"/>
    </row>
  </sheetData>
  <sheetProtection/>
  <mergeCells count="2">
    <mergeCell ref="B2:J2"/>
    <mergeCell ref="E5:F5"/>
  </mergeCells>
  <printOptions horizontalCentered="1" verticalCentered="1"/>
  <pageMargins left="0.5" right="0.5" top="0.25" bottom="0.25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Paladin</cp:lastModifiedBy>
  <cp:lastPrinted>2012-07-14T11:06:30Z</cp:lastPrinted>
  <dcterms:created xsi:type="dcterms:W3CDTF">2011-06-06T21:11:24Z</dcterms:created>
  <dcterms:modified xsi:type="dcterms:W3CDTF">2012-07-21T00:16:10Z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